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660" yWindow="2340" windowWidth="25600" windowHeight="18380" tabRatio="500"/>
  </bookViews>
  <sheets>
    <sheet name="Commission" sheetId="1" r:id="rId1"/>
    <sheet name="Sheet2" sheetId="2" r:id="rId2"/>
  </sheets>
  <definedNames>
    <definedName name="commissionPercentages">Commission!$P$11:$P$13</definedName>
    <definedName name="testRevenueAmount">Commission!$M$20</definedName>
    <definedName name="thresholds">Commission!$M$25:$M$27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34" i="1"/>
  <c r="C33" i="1"/>
  <c r="C28" i="1"/>
  <c r="J9" i="2"/>
  <c r="L4" i="2"/>
  <c r="L5" i="2"/>
  <c r="L3" i="2"/>
  <c r="L2" i="2"/>
  <c r="E8" i="1"/>
  <c r="E9" i="1"/>
  <c r="E10" i="1"/>
  <c r="E11" i="1"/>
  <c r="E7" i="1"/>
  <c r="L36" i="1"/>
  <c r="M31" i="1"/>
  <c r="M32" i="1"/>
  <c r="M30" i="1"/>
  <c r="L30" i="1"/>
  <c r="L31" i="1"/>
  <c r="L32" i="1"/>
  <c r="N27" i="1"/>
  <c r="Q27" i="1"/>
  <c r="N26" i="1"/>
  <c r="N25" i="1"/>
  <c r="O25" i="1"/>
  <c r="N30" i="1"/>
  <c r="O30" i="1"/>
  <c r="O26" i="1"/>
  <c r="N31" i="1"/>
  <c r="M26" i="1"/>
  <c r="O31" i="1"/>
  <c r="O27" i="1"/>
  <c r="N32" i="1"/>
  <c r="M27" i="1"/>
  <c r="O32" i="1"/>
  <c r="O33" i="1"/>
  <c r="Q25" i="1"/>
  <c r="Q26" i="1"/>
  <c r="Q28" i="1"/>
  <c r="P13" i="1"/>
  <c r="P12" i="1"/>
  <c r="P11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D17" i="1"/>
  <c r="E17" i="1"/>
  <c r="F17" i="1"/>
  <c r="G17" i="1"/>
  <c r="L7" i="1"/>
  <c r="L5" i="1"/>
  <c r="Q36" i="1"/>
</calcChain>
</file>

<file path=xl/sharedStrings.xml><?xml version="1.0" encoding="utf-8"?>
<sst xmlns="http://schemas.openxmlformats.org/spreadsheetml/2006/main" count="32" uniqueCount="29">
  <si>
    <t>Project</t>
  </si>
  <si>
    <t>Year</t>
  </si>
  <si>
    <t>Threshold</t>
  </si>
  <si>
    <t>Threshold 1</t>
  </si>
  <si>
    <t>Threshold 2</t>
  </si>
  <si>
    <t>Next project initial return increase</t>
  </si>
  <si>
    <t>Commission Rate 1</t>
  </si>
  <si>
    <t>Commission Rate 2</t>
  </si>
  <si>
    <t>Commission Rate 3</t>
  </si>
  <si>
    <t>Delta</t>
  </si>
  <si>
    <t>Commission Thresholds</t>
  </si>
  <si>
    <t>Project Revenues</t>
  </si>
  <si>
    <t>Commission Received</t>
  </si>
  <si>
    <t>Rate</t>
  </si>
  <si>
    <t>Diff in rate</t>
  </si>
  <si>
    <t>Manual Check</t>
  </si>
  <si>
    <t>Long Form:</t>
  </si>
  <si>
    <t>Single Cell</t>
  </si>
  <si>
    <t>Single Test</t>
  </si>
  <si>
    <t>Revenue</t>
  </si>
  <si>
    <t>Thresh 1</t>
  </si>
  <si>
    <t>Thresh 2</t>
  </si>
  <si>
    <t>Thresh</t>
  </si>
  <si>
    <t>Threshold 0</t>
  </si>
  <si>
    <t>Variables</t>
  </si>
  <si>
    <t>&lt;- Named range ref</t>
  </si>
  <si>
    <t>&lt;- array constant</t>
  </si>
  <si>
    <t>&lt;- Array constant</t>
  </si>
  <si>
    <t>&lt;-range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</si>
</sst>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2" fontId="0" fillId="0" borderId="0" xfId="0" applyNumberFormat="1"/>
    <xf numFmtId="0" fontId="3" fillId="0" borderId="0" xfId="0" applyFont="1"/>
    <xf numFmtId="9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0" fontId="2" fillId="2" borderId="1" xfId="2"/>
    <xf numFmtId="164" fontId="0" fillId="0" borderId="0" xfId="1" applyNumberFormat="1" applyFont="1"/>
    <xf numFmtId="10" fontId="0" fillId="0" borderId="0" xfId="0" applyNumberFormat="1"/>
    <xf numFmtId="0" fontId="3" fillId="0" borderId="2" xfId="0" applyFont="1" applyBorder="1"/>
    <xf numFmtId="0" fontId="7" fillId="0" borderId="0" xfId="0" applyFont="1"/>
    <xf numFmtId="1" fontId="0" fillId="0" borderId="0" xfId="0" applyNumberFormat="1"/>
    <xf numFmtId="9" fontId="0" fillId="0" borderId="0" xfId="1" applyNumberFormat="1" applyFont="1"/>
    <xf numFmtId="0" fontId="0" fillId="0" borderId="0" xfId="0" quotePrefix="1"/>
  </cellXfs>
  <cellStyles count="2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2" builtinId="20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tabSelected="1" workbookViewId="0">
      <selection activeCell="D35" sqref="D35"/>
    </sheetView>
  </sheetViews>
  <sheetFormatPr baseColWidth="10" defaultRowHeight="15" x14ac:dyDescent="0"/>
  <cols>
    <col min="1" max="1" width="7.6640625" customWidth="1"/>
    <col min="2" max="2" width="7.83203125" customWidth="1"/>
    <col min="4" max="4" width="11.6640625" customWidth="1"/>
  </cols>
  <sheetData>
    <row r="3" spans="1:18">
      <c r="B3" s="5" t="s">
        <v>10</v>
      </c>
      <c r="L3" s="3" t="s">
        <v>24</v>
      </c>
    </row>
    <row r="5" spans="1:18">
      <c r="B5" t="s">
        <v>0</v>
      </c>
      <c r="C5" t="s">
        <v>23</v>
      </c>
      <c r="D5" t="s">
        <v>3</v>
      </c>
      <c r="E5" t="s">
        <v>4</v>
      </c>
      <c r="L5" t="str">
        <f>"Threshold 2 = Threshold 1 + " &amp; O5</f>
        <v>Threshold 2 = Threshold 1 + 50</v>
      </c>
      <c r="O5">
        <v>50</v>
      </c>
    </row>
    <row r="7" spans="1:18">
      <c r="B7" s="3">
        <v>1</v>
      </c>
      <c r="C7">
        <v>0</v>
      </c>
      <c r="D7">
        <v>100</v>
      </c>
      <c r="E7">
        <f>D7+$O$5</f>
        <v>150</v>
      </c>
      <c r="L7" t="str">
        <f>"Projects return increase per year"</f>
        <v>Projects return increase per year</v>
      </c>
      <c r="O7" s="1">
        <v>1.1000000000000001</v>
      </c>
    </row>
    <row r="8" spans="1:18">
      <c r="B8" s="3">
        <v>2</v>
      </c>
      <c r="C8">
        <v>0</v>
      </c>
      <c r="D8">
        <v>110</v>
      </c>
      <c r="E8">
        <f>D8+$O$5</f>
        <v>160</v>
      </c>
    </row>
    <row r="9" spans="1:18">
      <c r="B9" s="3">
        <v>3</v>
      </c>
      <c r="C9">
        <v>0</v>
      </c>
      <c r="D9">
        <v>120</v>
      </c>
      <c r="E9">
        <f>D9+$O$5</f>
        <v>170</v>
      </c>
      <c r="L9" t="s">
        <v>5</v>
      </c>
      <c r="O9" s="1">
        <v>1.2</v>
      </c>
    </row>
    <row r="10" spans="1:18">
      <c r="B10" s="3">
        <v>4</v>
      </c>
      <c r="C10">
        <v>0</v>
      </c>
      <c r="D10">
        <v>130</v>
      </c>
      <c r="E10">
        <f>D10+$O$5</f>
        <v>180</v>
      </c>
      <c r="P10" s="6" t="s">
        <v>9</v>
      </c>
    </row>
    <row r="11" spans="1:18">
      <c r="B11" s="3">
        <v>5</v>
      </c>
      <c r="C11">
        <v>0</v>
      </c>
      <c r="D11">
        <v>140</v>
      </c>
      <c r="E11">
        <f>D11+$O$5</f>
        <v>190</v>
      </c>
      <c r="L11" t="s">
        <v>6</v>
      </c>
      <c r="O11" s="13">
        <v>0.05</v>
      </c>
      <c r="P11" s="4">
        <f>O11</f>
        <v>0.05</v>
      </c>
      <c r="R11">
        <v>0.05</v>
      </c>
    </row>
    <row r="12" spans="1:18">
      <c r="L12" t="s">
        <v>7</v>
      </c>
      <c r="O12" s="13">
        <v>0.1</v>
      </c>
      <c r="P12" s="4">
        <f>O12-O11</f>
        <v>0.05</v>
      </c>
      <c r="R12">
        <v>0.05</v>
      </c>
    </row>
    <row r="13" spans="1:18">
      <c r="B13" s="5" t="s">
        <v>11</v>
      </c>
      <c r="L13" t="s">
        <v>8</v>
      </c>
      <c r="O13" s="13">
        <v>0.2</v>
      </c>
      <c r="P13" s="4">
        <f>O13-O12</f>
        <v>0.1</v>
      </c>
      <c r="R13">
        <v>0.1</v>
      </c>
    </row>
    <row r="15" spans="1:18">
      <c r="B15" t="s">
        <v>0</v>
      </c>
    </row>
    <row r="16" spans="1:18">
      <c r="A16" t="s">
        <v>1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</row>
    <row r="17" spans="1:17">
      <c r="B17" s="3">
        <v>1</v>
      </c>
      <c r="C17" s="2">
        <v>1000</v>
      </c>
      <c r="D17" s="2">
        <f>C17*$O$7</f>
        <v>1100</v>
      </c>
      <c r="E17" s="2">
        <f>D17*$O$7</f>
        <v>1210</v>
      </c>
      <c r="F17" s="2">
        <f>E17*$O$7</f>
        <v>1331</v>
      </c>
      <c r="G17" s="2">
        <f>F17*$O$7</f>
        <v>1464.1000000000001</v>
      </c>
    </row>
    <row r="18" spans="1:17">
      <c r="B18" s="3">
        <v>2</v>
      </c>
      <c r="C18" s="2">
        <f>C17*O$9</f>
        <v>1200</v>
      </c>
      <c r="D18" s="2">
        <f>C18*$O$7</f>
        <v>1320</v>
      </c>
      <c r="E18" s="2">
        <f>D18*$O$7</f>
        <v>1452.0000000000002</v>
      </c>
      <c r="F18" s="2">
        <f>E18*$O$7</f>
        <v>1597.2000000000003</v>
      </c>
      <c r="G18" s="2">
        <f>F18*$O$7</f>
        <v>1756.9200000000005</v>
      </c>
      <c r="L18" s="3" t="s">
        <v>18</v>
      </c>
    </row>
    <row r="19" spans="1:17">
      <c r="B19" s="3">
        <v>3</v>
      </c>
      <c r="C19" s="2">
        <f>C18*O$9</f>
        <v>1440</v>
      </c>
      <c r="D19" s="2">
        <f>C19*$O$7</f>
        <v>1584.0000000000002</v>
      </c>
      <c r="E19" s="2">
        <f>D19*$O$7</f>
        <v>1742.4000000000003</v>
      </c>
      <c r="F19" s="2">
        <f>E19*$O$7</f>
        <v>1916.6400000000006</v>
      </c>
      <c r="G19" s="2">
        <f>F19*$O$7</f>
        <v>2108.304000000001</v>
      </c>
    </row>
    <row r="20" spans="1:17">
      <c r="B20" s="3">
        <v>4</v>
      </c>
      <c r="C20" s="2">
        <f>C19*O$9</f>
        <v>1728</v>
      </c>
      <c r="D20" s="2">
        <f>C20*$O$7</f>
        <v>1900.8000000000002</v>
      </c>
      <c r="E20" s="2">
        <f>D20*$O$7</f>
        <v>2090.8800000000006</v>
      </c>
      <c r="F20" s="2">
        <f>E20*$O$7</f>
        <v>2299.9680000000008</v>
      </c>
      <c r="G20" s="2">
        <f>F20*$O$7</f>
        <v>2529.9648000000011</v>
      </c>
      <c r="L20" s="6" t="s">
        <v>19</v>
      </c>
      <c r="M20" s="7">
        <v>1000</v>
      </c>
    </row>
    <row r="21" spans="1:17">
      <c r="B21" s="3">
        <v>5</v>
      </c>
      <c r="C21" s="2">
        <f>C20*O$9</f>
        <v>2073.6</v>
      </c>
      <c r="D21" s="2">
        <f>C21*$O$7</f>
        <v>2280.96</v>
      </c>
      <c r="E21" s="2">
        <f>D21*$O$7</f>
        <v>2509.056</v>
      </c>
      <c r="F21" s="2">
        <f>E21*$O$7</f>
        <v>2759.9616000000001</v>
      </c>
      <c r="G21" s="2">
        <f>F21*$O$7</f>
        <v>3035.9577600000002</v>
      </c>
      <c r="L21" s="6" t="s">
        <v>20</v>
      </c>
      <c r="M21" s="7">
        <v>100</v>
      </c>
    </row>
    <row r="22" spans="1:17">
      <c r="L22" s="6" t="s">
        <v>21</v>
      </c>
      <c r="M22" s="7">
        <v>150</v>
      </c>
    </row>
    <row r="23" spans="1:17">
      <c r="B23" s="5" t="s">
        <v>12</v>
      </c>
    </row>
    <row r="24" spans="1:17">
      <c r="L24" t="s">
        <v>2</v>
      </c>
      <c r="M24" t="s">
        <v>22</v>
      </c>
      <c r="N24" t="s">
        <v>13</v>
      </c>
      <c r="O24" t="s">
        <v>14</v>
      </c>
      <c r="Q24" t="s">
        <v>15</v>
      </c>
    </row>
    <row r="25" spans="1:17">
      <c r="B25" t="s">
        <v>0</v>
      </c>
      <c r="L25">
        <v>0</v>
      </c>
      <c r="M25">
        <v>0</v>
      </c>
      <c r="N25" s="8">
        <f>O11</f>
        <v>0.05</v>
      </c>
      <c r="O25" s="9">
        <f>N25</f>
        <v>0.05</v>
      </c>
      <c r="Q25">
        <f>M26*N25</f>
        <v>5</v>
      </c>
    </row>
    <row r="26" spans="1:17">
      <c r="A26" t="s">
        <v>1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L26">
        <v>1</v>
      </c>
      <c r="M26">
        <f>M21</f>
        <v>100</v>
      </c>
      <c r="N26" s="8">
        <f>O12</f>
        <v>0.1</v>
      </c>
      <c r="O26" s="9">
        <f>N26-O25</f>
        <v>0.05</v>
      </c>
      <c r="Q26" s="2">
        <f>(M27-M26)*N26</f>
        <v>5</v>
      </c>
    </row>
    <row r="27" spans="1:17">
      <c r="B27" s="3">
        <v>1</v>
      </c>
      <c r="C27" t="e">
        <f>SUMPRODUCT(--(C17&gt;$C7:$E7),(C17-$C7:$E7),commissionPercentages)</f>
        <v>#VALUE!</v>
      </c>
      <c r="D27" s="14" t="s">
        <v>25</v>
      </c>
      <c r="L27">
        <v>2</v>
      </c>
      <c r="M27" s="2">
        <f>M26+50</f>
        <v>150</v>
      </c>
      <c r="N27" s="8">
        <f>O13</f>
        <v>0.2</v>
      </c>
      <c r="O27" s="9">
        <f>N27-N26</f>
        <v>0.1</v>
      </c>
      <c r="Q27">
        <f>(testRevenueAmount-M27)*N27</f>
        <v>170</v>
      </c>
    </row>
    <row r="28" spans="1:17">
      <c r="B28" s="3">
        <v>2</v>
      </c>
      <c r="C28">
        <f>SUMPRODUCT(--(C18&gt;$C8:$E8),(C18-$C8:$E8),{0.05,0.05,0.1})</f>
        <v>218.5</v>
      </c>
      <c r="D28" t="s">
        <v>26</v>
      </c>
      <c r="Q28" s="10">
        <f>SUM(Q25:Q27)</f>
        <v>180</v>
      </c>
    </row>
    <row r="29" spans="1:17">
      <c r="B29" s="3">
        <v>3</v>
      </c>
      <c r="L29" s="5" t="s">
        <v>16</v>
      </c>
    </row>
    <row r="30" spans="1:17">
      <c r="B30" s="3">
        <v>4</v>
      </c>
      <c r="L30">
        <f>--(testRevenueAmount&gt;M25)</f>
        <v>1</v>
      </c>
      <c r="M30">
        <f>M$20-M25</f>
        <v>1000</v>
      </c>
      <c r="N30" s="2">
        <f>O25</f>
        <v>0.05</v>
      </c>
      <c r="O30">
        <f>N30*M30*L30</f>
        <v>50</v>
      </c>
    </row>
    <row r="31" spans="1:17">
      <c r="B31" s="3">
        <v>5</v>
      </c>
      <c r="L31">
        <f>--(testRevenueAmount&gt;M26)</f>
        <v>1</v>
      </c>
      <c r="M31">
        <f t="shared" ref="M31:M32" si="0">M$20-M26</f>
        <v>900</v>
      </c>
      <c r="N31" s="2">
        <f>O26</f>
        <v>0.05</v>
      </c>
      <c r="O31">
        <f t="shared" ref="O31:O32" si="1">N31*M31*L31</f>
        <v>45</v>
      </c>
    </row>
    <row r="32" spans="1:17">
      <c r="L32">
        <f>--(testRevenueAmount&gt;M27)</f>
        <v>1</v>
      </c>
      <c r="M32">
        <f t="shared" si="0"/>
        <v>850</v>
      </c>
      <c r="N32" s="2">
        <f>O27</f>
        <v>0.1</v>
      </c>
      <c r="O32">
        <f t="shared" si="1"/>
        <v>85</v>
      </c>
    </row>
    <row r="33" spans="3:17">
      <c r="C33">
        <f>SUMPRODUCT(--(C17&gt;$C7:$E7),(C17-$C7:$E7),{0.05,0.05,0.1})</f>
        <v>180</v>
      </c>
      <c r="D33" t="s">
        <v>27</v>
      </c>
      <c r="O33" s="10">
        <f>SUM(O30:O32)</f>
        <v>180</v>
      </c>
    </row>
    <row r="34" spans="3:17">
      <c r="C34" t="e">
        <f>SUMPRODUCT(--(D17&gt;$C7:$E7),(D17-$C7:$E7), R11:R13 )</f>
        <v>#VALUE!</v>
      </c>
      <c r="D34" t="s">
        <v>28</v>
      </c>
    </row>
    <row r="35" spans="3:17">
      <c r="L35" s="5" t="s">
        <v>17</v>
      </c>
    </row>
    <row r="36" spans="3:17">
      <c r="L36" s="11" t="str">
        <f>"SUMPRODUCT((--revenue &gt;thresholds, revenue-thresholds, commissionRates)"</f>
        <v>SUMPRODUCT((--revenue &gt;thresholds, revenue-thresholds, commissionRates)</v>
      </c>
      <c r="Q36" s="3">
        <f>SUMPRODUCT(--(testRevenueAmount&gt;thresholds),(testRevenueAmount-thresholds),commissionPercentages)</f>
        <v>180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9" sqref="J9"/>
    </sheetView>
  </sheetViews>
  <sheetFormatPr baseColWidth="10" defaultRowHeight="15" x14ac:dyDescent="0"/>
  <sheetData>
    <row r="1" spans="1:12">
      <c r="A1">
        <v>55000</v>
      </c>
    </row>
    <row r="2" spans="1:12">
      <c r="J2">
        <v>6000</v>
      </c>
      <c r="K2" s="1">
        <v>0.17</v>
      </c>
      <c r="L2" s="1">
        <f>K2</f>
        <v>0.17</v>
      </c>
    </row>
    <row r="3" spans="1:12">
      <c r="J3">
        <v>20000</v>
      </c>
      <c r="K3" s="1">
        <v>0.3</v>
      </c>
      <c r="L3" s="1">
        <f>K3-K2</f>
        <v>0.12999999999999998</v>
      </c>
    </row>
    <row r="4" spans="1:12">
      <c r="J4">
        <v>50000</v>
      </c>
      <c r="K4" s="1">
        <v>0.42</v>
      </c>
      <c r="L4" s="1">
        <f t="shared" ref="L4:L5" si="0">K4-K3</f>
        <v>0.12</v>
      </c>
    </row>
    <row r="5" spans="1:12">
      <c r="J5">
        <v>60000</v>
      </c>
      <c r="K5" s="1">
        <v>0.47</v>
      </c>
      <c r="L5" s="1">
        <f t="shared" si="0"/>
        <v>4.9999999999999989E-2</v>
      </c>
    </row>
    <row r="9" spans="1:12">
      <c r="J9" s="12">
        <f>SUMPRODUCT(--(A1&gt;$J$2:$J5),($A$1-$J$2:$J$5),L2:L5)</f>
        <v>13480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Commission</vt:lpstr>
      <vt:lpstr>Sheet2</vt:lpstr>
    </vt:vector>
  </TitlesOfParts>
  <Company>MonkeyFood.com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Diggory Laycock</dc:creator>
  <cp:lastModifiedBy>Diggory Laycock</cp:lastModifiedBy>
  <dcterms:created xsi:type="dcterms:W3CDTF">2012-02-19T13:40:21Z</dcterms:created>
  <dcterms:modified xsi:type="dcterms:W3CDTF">2012-02-19T17:28:36Z</dcterms:modified>
</cp:coreProperties>
</file>